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40" windowWidth="19440" windowHeight="8910"/>
  </bookViews>
  <sheets>
    <sheet name="Sheet1" sheetId="1" r:id="rId1"/>
  </sheets>
  <definedNames>
    <definedName name="_xlnm.Print_Area" localSheetId="0">Sheet1!$A$1:$F$47</definedName>
  </definedNames>
  <calcPr calcId="144525"/>
</workbook>
</file>

<file path=xl/calcChain.xml><?xml version="1.0" encoding="utf-8"?>
<calcChain xmlns="http://schemas.openxmlformats.org/spreadsheetml/2006/main">
  <c r="E41" i="1" l="1"/>
  <c r="F41" i="1" s="1"/>
  <c r="E39" i="1"/>
  <c r="F39" i="1" s="1"/>
  <c r="E13" i="1"/>
  <c r="F13" i="1" s="1"/>
  <c r="F11" i="1"/>
  <c r="E11" i="1"/>
  <c r="D18" i="1"/>
  <c r="D16" i="1" s="1"/>
  <c r="D40" i="1"/>
  <c r="D43" i="1" s="1"/>
  <c r="D47" i="1" s="1"/>
  <c r="D10" i="1"/>
  <c r="C40" i="1"/>
  <c r="C43" i="1" s="1"/>
  <c r="C46" i="1" s="1"/>
  <c r="C44" i="1" s="1"/>
  <c r="C31" i="1"/>
  <c r="C18" i="1"/>
  <c r="C16" i="1" s="1"/>
  <c r="E16" i="1" s="1"/>
  <c r="F16" i="1" s="1"/>
  <c r="C10" i="1"/>
  <c r="E10" i="1" l="1"/>
  <c r="F10" i="1" s="1"/>
  <c r="E18" i="1"/>
  <c r="F18" i="1" s="1"/>
  <c r="D30" i="1"/>
  <c r="E40" i="1"/>
  <c r="F40" i="1" s="1"/>
  <c r="D44" i="1"/>
  <c r="C30" i="1"/>
  <c r="C32" i="1" s="1"/>
  <c r="H14" i="1" l="1"/>
</calcChain>
</file>

<file path=xl/sharedStrings.xml><?xml version="1.0" encoding="utf-8"?>
<sst xmlns="http://schemas.openxmlformats.org/spreadsheetml/2006/main" count="73" uniqueCount="62">
  <si>
    <t>BAN QUẢN TRỊ 
TÒA NHÀ SDU 143 TRẦN PHÚ</t>
  </si>
  <si>
    <t>STT</t>
  </si>
  <si>
    <t>Khoản mục</t>
  </si>
  <si>
    <t>I. Kinh phí hoạt động</t>
  </si>
  <si>
    <t>II. Kinh phí bảo trì</t>
  </si>
  <si>
    <t xml:space="preserve">Chênh lệch </t>
  </si>
  <si>
    <t>Số tuyệt đối</t>
  </si>
  <si>
    <t>Số tương đối</t>
  </si>
  <si>
    <t>Số liệu 9 tháng
đầu năm 2020</t>
  </si>
  <si>
    <t>1.1</t>
  </si>
  <si>
    <t xml:space="preserve">1.2 </t>
  </si>
  <si>
    <t>Thu từ lãi tiền gửi thanh toán, tiền gửi có kỳ hạn</t>
  </si>
  <si>
    <t>Thu từ dịch vụ viễn thông, quảng cáo trong tòa nhà</t>
  </si>
  <si>
    <t xml:space="preserve">Trong đó bao gồm cả khoản giảm trừ doanh thu </t>
  </si>
  <si>
    <t>Thu từ cho thuê các phòng tầng K, thuê tổ chức sự kiện</t>
  </si>
  <si>
    <t>Số liệu BCTC
năm 2019</t>
  </si>
  <si>
    <t xml:space="preserve">2.3 </t>
  </si>
  <si>
    <t>Chi cho phí chuyển khoản, phí quản lý tài khoản của tiền gửi thanh toán</t>
  </si>
  <si>
    <t xml:space="preserve">Chi phí cho hoạt động quản lý và công vụ </t>
  </si>
  <si>
    <t>2.1</t>
  </si>
  <si>
    <t>2.2</t>
  </si>
  <si>
    <t>Chi tổ chức trung thu cho các cháu thiếu nhi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</si>
  <si>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</si>
  <si>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</si>
  <si>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</si>
  <si>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</si>
  <si>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</si>
  <si>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</si>
  <si>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</si>
  <si>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</si>
  <si>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Chi sơn tầng bộ, tầng hầm và ốp sảnh tầng 1</t>
  </si>
  <si>
    <t>2.2.9</t>
  </si>
  <si>
    <t xml:space="preserve">Chi tổ chức kỷ niệm ngày quốc tế phụ nữ </t>
  </si>
  <si>
    <t>Chi tiền lắp camera an ninh thang máy, phòng kỹ thuật, tầng hầm, phòng SHCĐ</t>
  </si>
  <si>
    <t>Chi hỗ trợ đội bóng đá và bóng bàn (dụng cụ hỗ trợ, mắc điện, chi tham gia giải,…)</t>
  </si>
  <si>
    <t>Chi mua sắm trang thiết bị phòng BQT (bàn ghế, tủ, máy tính, máy in,…)</t>
  </si>
  <si>
    <t>Chi phí từ kinh phí hoạt động</t>
  </si>
  <si>
    <t>Chênh lệch thu chi kinh phí hoạt động</t>
  </si>
  <si>
    <t>Chi phí thuế TNDN (2% doanh thu dịch vụ (1.1, 1.2)</t>
  </si>
  <si>
    <t xml:space="preserve">Doanh thu từ kinh phí hoạt động </t>
  </si>
  <si>
    <t>Lợi nhuận sau thuế chưa phân phối</t>
  </si>
  <si>
    <r>
      <t xml:space="preserve">Thu từ kinh phí bảo trì </t>
    </r>
    <r>
      <rPr>
        <sz val="14"/>
        <color theme="1"/>
        <rFont val="Times New Roman"/>
        <family val="1"/>
      </rPr>
      <t>(chủ yếu là lãi tiền gửi tiết kiệm có kỳ hạn)</t>
    </r>
  </si>
  <si>
    <t>Chi từ kinh phí bảo trì</t>
  </si>
  <si>
    <t>Chi phí cho các hoạt động bảo trì thang máy</t>
  </si>
  <si>
    <t>Chênh lệch thu chi kinh phí bảo trì</t>
  </si>
  <si>
    <t xml:space="preserve">Nguồn kinh phí bảo trì </t>
  </si>
  <si>
    <t>Thu được từ chủ đầu tư</t>
  </si>
  <si>
    <t>4.1</t>
  </si>
  <si>
    <t>4.2</t>
  </si>
  <si>
    <t>4.3</t>
  </si>
  <si>
    <t>Bổ sung KPBT do chênh lệch thu chi hoạt động bảo trì dương</t>
  </si>
  <si>
    <t>Sử dụng KPBT bù đắp chênh lệch thu chi hoạt động bảo trì âm</t>
  </si>
  <si>
    <t>2.2.10</t>
  </si>
  <si>
    <t>Chi lắp đặt, mua sắm thiết bị khu vui chơi (nhà banh, thú nhún, quạt, bóng, kệ sách, ổ khóa,…)</t>
  </si>
  <si>
    <t>Chi công tác phòng chống dịch bệnh COVID-19 (khẩu trang, nước sát khuẩn, ...)</t>
  </si>
  <si>
    <t>Chi thù lao BQT</t>
  </si>
  <si>
    <t>Chi khác (chi nộp thuế môn bài, nộp thuế GTGT, dịch vụ chữ ký số, thuê website, chuyển phát nhanh, chi đào tạo quản lý NCC, điện thoại,…)</t>
  </si>
  <si>
    <t>CỘNG HÒA XÃ HỘI CHỦ NGHĨA VIỆT NAM
Độc lập - Tự do - Hạnh phúc</t>
  </si>
  <si>
    <t>BÁO CÁO KẾT QUẢ HOẠT ĐỘNG BAN QUẢN TRỊ</t>
  </si>
  <si>
    <t>Nhiệm kỳ 2018-2020</t>
  </si>
  <si>
    <r>
      <rPr>
        <b/>
        <u/>
        <sz val="14"/>
        <color theme="1"/>
        <rFont val="Times New Roman"/>
        <family val="1"/>
      </rPr>
      <t>Ghi chú</t>
    </r>
    <r>
      <rPr>
        <sz val="14"/>
        <color theme="1"/>
        <rFont val="Times New Roman"/>
        <family val="1"/>
      </rPr>
      <t>: BCTC năm 2019 được lập cho kỳ báo cáo từ ngày 25/10/2018 (ngày Ban Quản trị được cấp mã số thuế) đến ngày 31/12/2019)</t>
    </r>
  </si>
  <si>
    <t>Chi trả thù lao quản lý khu vui chơi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</si>
</sst>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"/>
    <numFmt numFmtId="165" formatCode="#,##0\);[Red]\ \(#,##0\)"/>
    <numFmt numFmtId="166" formatCode="#%\);[Red]\ \(#%\)"/>
  </numFmts>
  <fonts count="11" x14ac:knownFonts="1">
    <font>
      <sz val="13"/>
      <color theme="1"/>
      <name val="Times New Roman"/>
      <family val="2"/>
      <charset val="163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6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horizontal="justify" vertical="justify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justify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5" fontId="4" fillId="0" borderId="0" xfId="0" applyNumberFormat="1" applyFont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right" vertical="center"/>
    </xf>
    <xf numFmtId="166" fontId="4" fillId="0" borderId="0" xfId="1" applyNumberFormat="1" applyFont="1" applyAlignment="1">
      <alignment horizontal="left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0" fillId="0" borderId="0" xfId="1" applyNumberFormat="1" applyFont="1"/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left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438150</xdr:rowOff>
    </xdr:from>
    <xdr:to>
      <xdr:col>1</xdr:col>
      <xdr:colOff>2019300</xdr:colOff>
      <xdr:row>0</xdr:row>
      <xdr:rowOff>438154</xdr:rowOff>
    </xdr:to>
    <xdr:cxnSp macro="">
      <xdr:nvCxnSpPr>
        <xdr:cNvPr id="3" name="Straight Connector 2"/>
        <xdr:cNvCxnSpPr/>
      </xdr:nvCxnSpPr>
      <xdr:spPr>
        <a:xfrm flipV="1">
          <a:off x="295275" y="438150"/>
          <a:ext cx="2190750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1</xdr:row>
      <xdr:rowOff>9525</xdr:rowOff>
    </xdr:from>
    <xdr:to>
      <xdr:col>4</xdr:col>
      <xdr:colOff>1047750</xdr:colOff>
      <xdr:row>1</xdr:row>
      <xdr:rowOff>9527</xdr:rowOff>
    </xdr:to>
    <xdr:cxnSp macro="">
      <xdr:nvCxnSpPr>
        <xdr:cNvPr id="25" name="Straight Connector 24"/>
        <xdr:cNvCxnSpPr/>
      </xdr:nvCxnSpPr>
      <xdr:spPr>
        <a:xfrm>
          <a:off x="5248275" y="466725"/>
          <a:ext cx="19145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topLeftCell="A22" workbookViewId="0">
      <selection activeCell="G9" sqref="G9"/>
    </sheetView>
  </sheetViews>
  <sheetFormatPr defaultRowHeight="16.5" x14ac:dyDescent="0.25"/>
  <cols>
    <col min="1" max="1" width="5.44140625" customWidth="1"/>
    <col min="2" max="2" width="27.109375" style="2" customWidth="1"/>
    <col min="3" max="3" width="15.21875" style="25" customWidth="1"/>
    <col min="4" max="4" width="23.5546875" style="25" customWidth="1"/>
    <col min="5" max="5" width="15.44140625" style="33" customWidth="1"/>
    <col min="6" max="6" width="12.6640625" style="40" customWidth="1"/>
    <col min="8" max="8" width="11.77734375" bestFit="1" customWidth="1"/>
  </cols>
  <sheetData>
    <row r="1" spans="1:8" ht="36" customHeight="1" x14ac:dyDescent="0.25">
      <c r="A1" s="53" t="s">
        <v>0</v>
      </c>
      <c r="B1" s="53"/>
      <c r="C1" s="21"/>
      <c r="D1" s="49" t="s">
        <v>57</v>
      </c>
      <c r="E1" s="49"/>
      <c r="F1" s="49"/>
    </row>
    <row r="3" spans="1:8" ht="20.25" x14ac:dyDescent="0.3">
      <c r="A3" s="50" t="s">
        <v>58</v>
      </c>
      <c r="B3" s="50"/>
      <c r="C3" s="50"/>
      <c r="D3" s="50"/>
      <c r="E3" s="50"/>
      <c r="F3" s="50"/>
    </row>
    <row r="4" spans="1:8" ht="20.25" x14ac:dyDescent="0.3">
      <c r="A4" s="51" t="s">
        <v>59</v>
      </c>
      <c r="B4" s="51"/>
      <c r="C4" s="51"/>
      <c r="D4" s="51"/>
      <c r="E4" s="51"/>
      <c r="F4" s="51"/>
    </row>
    <row r="6" spans="1:8" s="1" customFormat="1" ht="18.75" x14ac:dyDescent="0.3">
      <c r="A6" s="41" t="s">
        <v>3</v>
      </c>
      <c r="B6" s="41"/>
      <c r="C6" s="41"/>
      <c r="D6" s="41"/>
      <c r="E6" s="41"/>
      <c r="F6" s="41"/>
    </row>
    <row r="7" spans="1:8" s="1" customFormat="1" ht="15.75" customHeight="1" x14ac:dyDescent="0.3">
      <c r="A7" s="17"/>
      <c r="B7" s="17"/>
      <c r="C7" s="20"/>
      <c r="D7" s="20"/>
      <c r="E7" s="26"/>
      <c r="F7" s="35"/>
    </row>
    <row r="8" spans="1:8" ht="23.25" customHeight="1" x14ac:dyDescent="0.25">
      <c r="A8" s="47" t="s">
        <v>1</v>
      </c>
      <c r="B8" s="45" t="s">
        <v>2</v>
      </c>
      <c r="C8" s="43" t="s">
        <v>15</v>
      </c>
      <c r="D8" s="43" t="s">
        <v>8</v>
      </c>
      <c r="E8" s="42" t="s">
        <v>5</v>
      </c>
      <c r="F8" s="42"/>
    </row>
    <row r="9" spans="1:8" ht="23.25" customHeight="1" x14ac:dyDescent="0.25">
      <c r="A9" s="48"/>
      <c r="B9" s="46"/>
      <c r="C9" s="44"/>
      <c r="D9" s="44"/>
      <c r="E9" s="27" t="s">
        <v>6</v>
      </c>
      <c r="F9" s="36" t="s">
        <v>7</v>
      </c>
    </row>
    <row r="10" spans="1:8" s="6" customFormat="1" ht="37.5" customHeight="1" x14ac:dyDescent="0.3">
      <c r="A10" s="10">
        <v>1</v>
      </c>
      <c r="B10" s="12" t="s">
        <v>39</v>
      </c>
      <c r="C10" s="18">
        <f>C11+C13+C15</f>
        <v>712054583</v>
      </c>
      <c r="D10" s="18">
        <f>D11+D13+D15</f>
        <v>202682558</v>
      </c>
      <c r="E10" s="28">
        <f>D10-C10</f>
        <v>-509372025</v>
      </c>
      <c r="F10" s="37">
        <f>E10/C10*100%</f>
        <v>-0.7153553072489669</v>
      </c>
    </row>
    <row r="11" spans="1:8" s="6" customFormat="1" ht="37.5" customHeight="1" x14ac:dyDescent="0.3">
      <c r="A11" s="4" t="s">
        <v>9</v>
      </c>
      <c r="B11" s="5" t="s">
        <v>14</v>
      </c>
      <c r="C11" s="19">
        <v>160500000</v>
      </c>
      <c r="D11" s="19">
        <v>88500000</v>
      </c>
      <c r="E11" s="29">
        <f>D11-C11</f>
        <v>-72000000</v>
      </c>
      <c r="F11" s="38">
        <f>E11/C11*100%</f>
        <v>-0.44859813084112149</v>
      </c>
    </row>
    <row r="12" spans="1:8" s="6" customFormat="1" ht="37.5" customHeight="1" x14ac:dyDescent="0.3">
      <c r="A12" s="4"/>
      <c r="B12" s="8" t="s">
        <v>13</v>
      </c>
      <c r="C12" s="34">
        <v>-14100000</v>
      </c>
      <c r="D12" s="19"/>
      <c r="E12" s="29"/>
      <c r="F12" s="38"/>
    </row>
    <row r="13" spans="1:8" s="6" customFormat="1" ht="37.5" customHeight="1" x14ac:dyDescent="0.3">
      <c r="A13" s="4" t="s">
        <v>10</v>
      </c>
      <c r="B13" s="5" t="s">
        <v>12</v>
      </c>
      <c r="C13" s="19">
        <v>550114853</v>
      </c>
      <c r="D13" s="19">
        <v>114127541</v>
      </c>
      <c r="E13" s="29">
        <f>D13-C13</f>
        <v>-435987312</v>
      </c>
      <c r="F13" s="38">
        <f>E13/C13*100%</f>
        <v>-0.79253870282248129</v>
      </c>
    </row>
    <row r="14" spans="1:8" s="6" customFormat="1" ht="37.5" customHeight="1" x14ac:dyDescent="0.3">
      <c r="A14" s="4"/>
      <c r="B14" s="8" t="s">
        <v>13</v>
      </c>
      <c r="C14" s="34">
        <v>-5454545</v>
      </c>
      <c r="D14" s="34">
        <v>-8563331</v>
      </c>
      <c r="E14" s="30"/>
      <c r="F14" s="38"/>
      <c r="H14" s="9">
        <f>710614853-C11-C13</f>
        <v>0</v>
      </c>
    </row>
    <row r="15" spans="1:8" s="6" customFormat="1" ht="38.25" customHeight="1" x14ac:dyDescent="0.3">
      <c r="A15" s="4">
        <v>1.3</v>
      </c>
      <c r="B15" s="5" t="s">
        <v>11</v>
      </c>
      <c r="C15" s="19">
        <v>1439730</v>
      </c>
      <c r="D15" s="19">
        <v>55017</v>
      </c>
      <c r="E15" s="30"/>
      <c r="F15" s="38"/>
    </row>
    <row r="16" spans="1:8" s="6" customFormat="1" ht="37.5" customHeight="1" x14ac:dyDescent="0.3">
      <c r="A16" s="10">
        <v>2</v>
      </c>
      <c r="B16" s="11" t="s">
        <v>36</v>
      </c>
      <c r="C16" s="18">
        <f>SUM(C17:C18,C29)</f>
        <v>639309362</v>
      </c>
      <c r="D16" s="18">
        <f>SUM(D17:D18,D29)</f>
        <v>135863924</v>
      </c>
      <c r="E16" s="28">
        <f>D16-C16</f>
        <v>-503445438</v>
      </c>
      <c r="F16" s="37">
        <f>E16/C16*100%</f>
        <v>-0.78748328731654016</v>
      </c>
    </row>
    <row r="17" spans="1:6" s="6" customFormat="1" ht="37.5" customHeight="1" x14ac:dyDescent="0.3">
      <c r="A17" s="4" t="s">
        <v>19</v>
      </c>
      <c r="B17" s="7" t="s">
        <v>55</v>
      </c>
      <c r="C17" s="19">
        <v>113800000</v>
      </c>
      <c r="D17" s="19">
        <v>69300000</v>
      </c>
      <c r="E17" s="30"/>
      <c r="F17" s="38"/>
    </row>
    <row r="18" spans="1:6" s="6" customFormat="1" ht="37.5" customHeight="1" x14ac:dyDescent="0.3">
      <c r="A18" s="4" t="s">
        <v>20</v>
      </c>
      <c r="B18" s="13" t="s">
        <v>18</v>
      </c>
      <c r="C18" s="19">
        <f>SUM(C19:C28)</f>
        <v>524667162</v>
      </c>
      <c r="D18" s="19">
        <f>SUM(D19:D28)</f>
        <v>66262524</v>
      </c>
      <c r="E18" s="29">
        <f>D18-C18</f>
        <v>-458404638</v>
      </c>
      <c r="F18" s="38">
        <f>E18/C18*100%</f>
        <v>-0.87370560080907067</v>
      </c>
    </row>
    <row r="19" spans="1:6" s="6" customFormat="1" ht="55.5" customHeight="1" x14ac:dyDescent="0.3">
      <c r="A19" s="15" t="s">
        <v>22</v>
      </c>
      <c r="B19" s="16" t="s">
        <v>35</v>
      </c>
      <c r="C19" s="23">
        <v>46835000</v>
      </c>
      <c r="D19" s="19"/>
      <c r="E19" s="30"/>
      <c r="F19" s="38"/>
    </row>
    <row r="20" spans="1:6" s="6" customFormat="1" ht="37.5" customHeight="1" x14ac:dyDescent="0.3">
      <c r="A20" s="15" t="s">
        <v>23</v>
      </c>
      <c r="B20" s="16" t="s">
        <v>61</v>
      </c>
      <c r="C20" s="23">
        <v>16000000</v>
      </c>
      <c r="D20" s="22">
        <v>18000000</v>
      </c>
      <c r="E20" s="30"/>
      <c r="F20" s="38"/>
    </row>
    <row r="21" spans="1:6" s="6" customFormat="1" ht="75.75" customHeight="1" x14ac:dyDescent="0.3">
      <c r="A21" s="15" t="s">
        <v>24</v>
      </c>
      <c r="B21" s="16" t="s">
        <v>53</v>
      </c>
      <c r="C21" s="23">
        <v>102381000</v>
      </c>
      <c r="D21" s="22">
        <v>5100000</v>
      </c>
      <c r="E21" s="30"/>
      <c r="F21" s="38"/>
    </row>
    <row r="22" spans="1:6" s="6" customFormat="1" ht="56.25" customHeight="1" x14ac:dyDescent="0.3">
      <c r="A22" s="15" t="s">
        <v>25</v>
      </c>
      <c r="B22" s="16" t="s">
        <v>33</v>
      </c>
      <c r="C22" s="23">
        <v>190804500</v>
      </c>
      <c r="D22" s="19"/>
      <c r="E22" s="30"/>
      <c r="F22" s="38"/>
    </row>
    <row r="23" spans="1:6" s="6" customFormat="1" ht="37.5" customHeight="1" x14ac:dyDescent="0.3">
      <c r="A23" s="15" t="s">
        <v>26</v>
      </c>
      <c r="B23" s="16" t="s">
        <v>30</v>
      </c>
      <c r="C23" s="23">
        <v>71492330</v>
      </c>
      <c r="D23" s="19"/>
      <c r="E23" s="30"/>
      <c r="F23" s="38"/>
    </row>
    <row r="24" spans="1:6" s="6" customFormat="1" ht="76.5" customHeight="1" x14ac:dyDescent="0.3">
      <c r="A24" s="15" t="s">
        <v>27</v>
      </c>
      <c r="B24" s="16" t="s">
        <v>34</v>
      </c>
      <c r="C24" s="23">
        <v>24986900</v>
      </c>
      <c r="D24" s="19"/>
      <c r="E24" s="30"/>
      <c r="F24" s="38"/>
    </row>
    <row r="25" spans="1:6" s="6" customFormat="1" ht="37.5" customHeight="1" x14ac:dyDescent="0.3">
      <c r="A25" s="15" t="s">
        <v>28</v>
      </c>
      <c r="B25" s="16" t="s">
        <v>32</v>
      </c>
      <c r="C25" s="23">
        <v>11600000</v>
      </c>
      <c r="D25" s="19"/>
      <c r="E25" s="30"/>
      <c r="F25" s="38"/>
    </row>
    <row r="26" spans="1:6" s="6" customFormat="1" ht="37.5" customHeight="1" x14ac:dyDescent="0.3">
      <c r="A26" s="15" t="s">
        <v>29</v>
      </c>
      <c r="B26" s="16" t="s">
        <v>21</v>
      </c>
      <c r="C26" s="23">
        <v>27900000</v>
      </c>
      <c r="D26" s="19"/>
      <c r="E26" s="30"/>
      <c r="F26" s="38"/>
    </row>
    <row r="27" spans="1:6" s="6" customFormat="1" ht="57" customHeight="1" x14ac:dyDescent="0.3">
      <c r="A27" s="15" t="s">
        <v>31</v>
      </c>
      <c r="B27" s="16" t="s">
        <v>54</v>
      </c>
      <c r="C27" s="22"/>
      <c r="D27" s="23">
        <v>24862000</v>
      </c>
      <c r="E27" s="30"/>
      <c r="F27" s="38"/>
    </row>
    <row r="28" spans="1:6" s="6" customFormat="1" ht="115.5" customHeight="1" x14ac:dyDescent="0.3">
      <c r="A28" s="15" t="s">
        <v>52</v>
      </c>
      <c r="B28" s="16" t="s">
        <v>56</v>
      </c>
      <c r="C28" s="22">
        <v>32667432</v>
      </c>
      <c r="D28" s="22">
        <v>18300524</v>
      </c>
      <c r="E28" s="30"/>
      <c r="F28" s="38"/>
    </row>
    <row r="29" spans="1:6" s="6" customFormat="1" ht="58.5" customHeight="1" x14ac:dyDescent="0.3">
      <c r="A29" s="4" t="s">
        <v>16</v>
      </c>
      <c r="B29" s="13" t="s">
        <v>17</v>
      </c>
      <c r="C29" s="19">
        <v>842200</v>
      </c>
      <c r="D29" s="19">
        <v>301400</v>
      </c>
      <c r="E29" s="30"/>
      <c r="F29" s="38"/>
    </row>
    <row r="30" spans="1:6" s="6" customFormat="1" ht="37.5" customHeight="1" x14ac:dyDescent="0.3">
      <c r="A30" s="10">
        <v>3</v>
      </c>
      <c r="B30" s="14" t="s">
        <v>37</v>
      </c>
      <c r="C30" s="18">
        <f>C10-C16</f>
        <v>72745221</v>
      </c>
      <c r="D30" s="18">
        <f>D10-D16</f>
        <v>66818634</v>
      </c>
      <c r="E30" s="31"/>
      <c r="F30" s="37"/>
    </row>
    <row r="31" spans="1:6" s="6" customFormat="1" ht="37.5" customHeight="1" x14ac:dyDescent="0.3">
      <c r="A31" s="10">
        <v>4</v>
      </c>
      <c r="B31" s="14" t="s">
        <v>38</v>
      </c>
      <c r="C31" s="18">
        <f>(C11+C13)*2%</f>
        <v>14212297.060000001</v>
      </c>
      <c r="D31" s="19"/>
      <c r="E31" s="30"/>
      <c r="F31" s="38"/>
    </row>
    <row r="32" spans="1:6" s="3" customFormat="1" ht="37.5" customHeight="1" x14ac:dyDescent="0.25">
      <c r="A32" s="10">
        <v>5</v>
      </c>
      <c r="B32" s="14" t="s">
        <v>40</v>
      </c>
      <c r="C32" s="18">
        <f>C30-C31</f>
        <v>58532923.939999998</v>
      </c>
      <c r="D32" s="24"/>
      <c r="E32" s="32"/>
      <c r="F32" s="39"/>
    </row>
    <row r="35" spans="1:6" s="1" customFormat="1" ht="18.75" x14ac:dyDescent="0.3">
      <c r="A35" s="41" t="s">
        <v>4</v>
      </c>
      <c r="B35" s="41"/>
      <c r="C35" s="41"/>
      <c r="D35" s="41"/>
      <c r="E35" s="41"/>
      <c r="F35" s="41"/>
    </row>
    <row r="36" spans="1:6" s="1" customFormat="1" ht="13.5" customHeight="1" x14ac:dyDescent="0.3">
      <c r="A36" s="17"/>
      <c r="B36" s="17"/>
      <c r="C36" s="20"/>
      <c r="D36" s="20"/>
      <c r="E36" s="26"/>
      <c r="F36" s="35"/>
    </row>
    <row r="37" spans="1:6" ht="23.25" customHeight="1" x14ac:dyDescent="0.25">
      <c r="A37" s="47" t="s">
        <v>1</v>
      </c>
      <c r="B37" s="45" t="s">
        <v>2</v>
      </c>
      <c r="C37" s="43" t="s">
        <v>15</v>
      </c>
      <c r="D37" s="43" t="s">
        <v>8</v>
      </c>
      <c r="E37" s="42" t="s">
        <v>5</v>
      </c>
      <c r="F37" s="42"/>
    </row>
    <row r="38" spans="1:6" ht="23.25" customHeight="1" x14ac:dyDescent="0.25">
      <c r="A38" s="48"/>
      <c r="B38" s="46"/>
      <c r="C38" s="44"/>
      <c r="D38" s="44"/>
      <c r="E38" s="27" t="s">
        <v>6</v>
      </c>
      <c r="F38" s="36" t="s">
        <v>7</v>
      </c>
    </row>
    <row r="39" spans="1:6" s="6" customFormat="1" ht="56.25" customHeight="1" x14ac:dyDescent="0.3">
      <c r="A39" s="10">
        <v>1</v>
      </c>
      <c r="B39" s="12" t="s">
        <v>41</v>
      </c>
      <c r="C39" s="18">
        <v>378431452</v>
      </c>
      <c r="D39" s="18">
        <v>546831896</v>
      </c>
      <c r="E39" s="28">
        <f>D39-C39</f>
        <v>168400444</v>
      </c>
      <c r="F39" s="37">
        <f>E39/C39*100%</f>
        <v>0.44499589849101656</v>
      </c>
    </row>
    <row r="40" spans="1:6" s="6" customFormat="1" ht="37.5" customHeight="1" x14ac:dyDescent="0.3">
      <c r="A40" s="10">
        <v>2</v>
      </c>
      <c r="B40" s="11" t="s">
        <v>42</v>
      </c>
      <c r="C40" s="18">
        <f>SUM(C41:C42)</f>
        <v>531182974</v>
      </c>
      <c r="D40" s="18">
        <f>SUM(D41:D42)</f>
        <v>197011900</v>
      </c>
      <c r="E40" s="28">
        <f>D40-C40</f>
        <v>-334171074</v>
      </c>
      <c r="F40" s="37">
        <f>E40/C40*100%</f>
        <v>-0.62910727631868713</v>
      </c>
    </row>
    <row r="41" spans="1:6" s="6" customFormat="1" ht="37.5" customHeight="1" x14ac:dyDescent="0.3">
      <c r="A41" s="4" t="s">
        <v>19</v>
      </c>
      <c r="B41" s="13" t="s">
        <v>43</v>
      </c>
      <c r="C41" s="19">
        <v>530334800</v>
      </c>
      <c r="D41" s="19">
        <v>196641200</v>
      </c>
      <c r="E41" s="29">
        <f>D41-C41</f>
        <v>-333693600</v>
      </c>
      <c r="F41" s="38">
        <f>E41/C41*100%</f>
        <v>-0.62921309331388398</v>
      </c>
    </row>
    <row r="42" spans="1:6" s="6" customFormat="1" ht="57.75" customHeight="1" x14ac:dyDescent="0.3">
      <c r="A42" s="4" t="s">
        <v>20</v>
      </c>
      <c r="B42" s="13" t="s">
        <v>17</v>
      </c>
      <c r="C42" s="19">
        <v>848174</v>
      </c>
      <c r="D42" s="19">
        <v>370700</v>
      </c>
      <c r="E42" s="30"/>
      <c r="F42" s="38"/>
    </row>
    <row r="43" spans="1:6" s="6" customFormat="1" ht="37.5" customHeight="1" x14ac:dyDescent="0.3">
      <c r="A43" s="10">
        <v>3</v>
      </c>
      <c r="B43" s="14" t="s">
        <v>44</v>
      </c>
      <c r="C43" s="28">
        <f>C39-C40</f>
        <v>-152751522</v>
      </c>
      <c r="D43" s="18">
        <f>D39-D40</f>
        <v>349819996</v>
      </c>
      <c r="E43" s="30"/>
      <c r="F43" s="38"/>
    </row>
    <row r="44" spans="1:6" s="6" customFormat="1" ht="37.5" customHeight="1" x14ac:dyDescent="0.3">
      <c r="A44" s="10">
        <v>4</v>
      </c>
      <c r="B44" s="12" t="s">
        <v>45</v>
      </c>
      <c r="C44" s="18">
        <f>SUM(C45:C46)</f>
        <v>9412638942</v>
      </c>
      <c r="D44" s="18">
        <f>C44+D45+D47</f>
        <v>11491035129</v>
      </c>
      <c r="E44" s="31"/>
      <c r="F44" s="37"/>
    </row>
    <row r="45" spans="1:6" s="6" customFormat="1" ht="34.5" customHeight="1" x14ac:dyDescent="0.3">
      <c r="A45" s="4" t="s">
        <v>47</v>
      </c>
      <c r="B45" s="7" t="s">
        <v>46</v>
      </c>
      <c r="C45" s="19">
        <v>9565390464</v>
      </c>
      <c r="D45" s="19">
        <v>1728576191</v>
      </c>
      <c r="E45" s="30"/>
      <c r="F45" s="38"/>
    </row>
    <row r="46" spans="1:6" s="6" customFormat="1" ht="57" customHeight="1" x14ac:dyDescent="0.3">
      <c r="A46" s="4" t="s">
        <v>48</v>
      </c>
      <c r="B46" s="13" t="s">
        <v>51</v>
      </c>
      <c r="C46" s="29">
        <f>C43</f>
        <v>-152751522</v>
      </c>
      <c r="D46" s="19"/>
      <c r="E46" s="30"/>
      <c r="F46" s="38"/>
    </row>
    <row r="47" spans="1:6" s="6" customFormat="1" ht="56.25" customHeight="1" x14ac:dyDescent="0.3">
      <c r="A47" s="4" t="s">
        <v>49</v>
      </c>
      <c r="B47" s="13" t="s">
        <v>50</v>
      </c>
      <c r="C47" s="19"/>
      <c r="D47" s="19">
        <f>D43</f>
        <v>349819996</v>
      </c>
      <c r="E47" s="30"/>
      <c r="F47" s="38"/>
    </row>
    <row r="49" spans="1:6" ht="38.25" customHeight="1" x14ac:dyDescent="0.25">
      <c r="A49" s="52" t="s">
        <v>60</v>
      </c>
      <c r="B49" s="52"/>
      <c r="C49" s="52"/>
      <c r="D49" s="52"/>
      <c r="E49" s="52"/>
      <c r="F49" s="52"/>
    </row>
  </sheetData>
  <mergeCells count="17">
    <mergeCell ref="D1:F1"/>
    <mergeCell ref="A3:F3"/>
    <mergeCell ref="A4:F4"/>
    <mergeCell ref="A49:F49"/>
    <mergeCell ref="A1:B1"/>
    <mergeCell ref="A6:F6"/>
    <mergeCell ref="A35:F35"/>
    <mergeCell ref="E8:F8"/>
    <mergeCell ref="D8:D9"/>
    <mergeCell ref="B8:B9"/>
    <mergeCell ref="C8:C9"/>
    <mergeCell ref="A8:A9"/>
    <mergeCell ref="A37:A38"/>
    <mergeCell ref="B37:B38"/>
    <mergeCell ref="C37:C38"/>
    <mergeCell ref="D37:D38"/>
    <mergeCell ref="E37:F37"/>
  </mergeCells>
  <pageMargins left="0.51181102362204722" right="0.31496062992125984" top="0.55118110236220474" bottom="0.35433070866141736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TUYEN</dc:creator>
  <cp:lastModifiedBy>Admin</cp:lastModifiedBy>
  <cp:lastPrinted>2020-11-02T09:44:11Z</cp:lastPrinted>
  <dcterms:created xsi:type="dcterms:W3CDTF">2020-10-31T09:18:08Z</dcterms:created>
  <dcterms:modified xsi:type="dcterms:W3CDTF">2020-11-04T06:23:22Z</dcterms:modified>
</cp:coreProperties>
</file>